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J25" i="1"/>
  <c r="AI25"/>
  <c r="AH25"/>
  <c r="AG25"/>
  <c r="AE25"/>
  <c r="AD25"/>
  <c r="AC25"/>
  <c r="AB25"/>
  <c r="Z25"/>
  <c r="Y25"/>
  <c r="X25"/>
  <c r="W25"/>
  <c r="U25"/>
  <c r="T25"/>
  <c r="S25"/>
  <c r="R25"/>
  <c r="P25"/>
  <c r="O25"/>
  <c r="N25"/>
  <c r="M25"/>
  <c r="K25"/>
  <c r="J25"/>
  <c r="I25"/>
  <c r="H25"/>
  <c r="F25"/>
  <c r="E25"/>
  <c r="D25"/>
  <c r="C25"/>
  <c r="AL24"/>
  <c r="AK24"/>
  <c r="AM24" s="1"/>
  <c r="AF24"/>
  <c r="AA24"/>
  <c r="V24"/>
  <c r="Q24"/>
  <c r="L24"/>
  <c r="G24"/>
  <c r="AL23"/>
  <c r="AK23"/>
  <c r="AM23" s="1"/>
  <c r="AF23"/>
  <c r="AA23"/>
  <c r="V23"/>
  <c r="Q23"/>
  <c r="L23"/>
  <c r="G23"/>
  <c r="AL22"/>
  <c r="AK22"/>
  <c r="AM22" s="1"/>
  <c r="AF22"/>
  <c r="AA22"/>
  <c r="V22"/>
  <c r="Q22"/>
  <c r="L22"/>
  <c r="G22"/>
  <c r="AL21"/>
  <c r="AK21"/>
  <c r="AM21" s="1"/>
  <c r="AF21"/>
  <c r="AA21"/>
  <c r="V21"/>
  <c r="Q21"/>
  <c r="L21"/>
  <c r="G21"/>
  <c r="AL20"/>
  <c r="AK20"/>
  <c r="AF20"/>
  <c r="AM20" s="1"/>
  <c r="AA20"/>
  <c r="V20"/>
  <c r="Q20"/>
  <c r="L20"/>
  <c r="G20"/>
  <c r="AL19"/>
  <c r="AK19"/>
  <c r="AM19" s="1"/>
  <c r="AF19"/>
  <c r="AA19"/>
  <c r="V19"/>
  <c r="Q19"/>
  <c r="L19"/>
  <c r="G19"/>
  <c r="AL18"/>
  <c r="AK18"/>
  <c r="AM18" s="1"/>
  <c r="AF18"/>
  <c r="AA18"/>
  <c r="V18"/>
  <c r="Q18"/>
  <c r="L18"/>
  <c r="G18"/>
  <c r="AL17"/>
  <c r="AK17"/>
  <c r="AM17" s="1"/>
  <c r="AF17"/>
  <c r="AA17"/>
  <c r="V17"/>
  <c r="Q17"/>
  <c r="L17"/>
  <c r="G17"/>
  <c r="AL16"/>
  <c r="AK16"/>
  <c r="AF16"/>
  <c r="AA16"/>
  <c r="AM16" s="1"/>
  <c r="V16"/>
  <c r="Q16"/>
  <c r="L16"/>
  <c r="G16"/>
  <c r="AL15"/>
  <c r="AK15"/>
  <c r="AM15" s="1"/>
  <c r="AF15"/>
  <c r="AA15"/>
  <c r="V15"/>
  <c r="Q15"/>
  <c r="L15"/>
  <c r="G15"/>
  <c r="AL14"/>
  <c r="AK14"/>
  <c r="AM14" s="1"/>
  <c r="AF14"/>
  <c r="AA14"/>
  <c r="V14"/>
  <c r="Q14"/>
  <c r="L14"/>
  <c r="G14"/>
  <c r="AL13"/>
  <c r="AK13"/>
  <c r="AF13"/>
  <c r="AM13" s="1"/>
  <c r="AA13"/>
  <c r="V13"/>
  <c r="Q13"/>
  <c r="L13"/>
  <c r="G13"/>
  <c r="AL12"/>
  <c r="AK12"/>
  <c r="AF12"/>
  <c r="AA12"/>
  <c r="AM12" s="1"/>
  <c r="V12"/>
  <c r="Q12"/>
  <c r="L12"/>
  <c r="G12"/>
  <c r="AL11"/>
  <c r="AK11"/>
  <c r="AM11" s="1"/>
  <c r="AF11"/>
  <c r="AA11"/>
  <c r="V11"/>
  <c r="Q11"/>
  <c r="L11"/>
  <c r="G11"/>
  <c r="AL10"/>
  <c r="AK10"/>
  <c r="AM10" s="1"/>
  <c r="AF10"/>
  <c r="AA10"/>
  <c r="V10"/>
  <c r="Q10"/>
  <c r="L10"/>
  <c r="G10"/>
  <c r="AL9"/>
  <c r="AK9"/>
  <c r="AF9"/>
  <c r="AM9" s="1"/>
  <c r="AA9"/>
  <c r="V9"/>
  <c r="Q9"/>
  <c r="L9"/>
  <c r="G9"/>
  <c r="AL8"/>
  <c r="AK8"/>
  <c r="AM8" s="1"/>
  <c r="AF8"/>
  <c r="AA8"/>
  <c r="V8"/>
  <c r="Q8"/>
  <c r="L8"/>
  <c r="G8"/>
  <c r="AL7"/>
  <c r="AK7"/>
  <c r="AM7" s="1"/>
  <c r="AF7"/>
  <c r="AA7"/>
  <c r="V7"/>
  <c r="Q7"/>
  <c r="L7"/>
  <c r="G7"/>
  <c r="AL6"/>
  <c r="AL25" s="1"/>
  <c r="AK6"/>
  <c r="AM6" s="1"/>
  <c r="AM25" s="1"/>
  <c r="AF6"/>
  <c r="AF25" s="1"/>
  <c r="AA6"/>
  <c r="AA25" s="1"/>
  <c r="V6"/>
  <c r="V25" s="1"/>
  <c r="Q6"/>
  <c r="Q25" s="1"/>
  <c r="L6"/>
  <c r="L25" s="1"/>
  <c r="G6"/>
  <c r="G25" s="1"/>
  <c r="AK25" l="1"/>
</calcChain>
</file>

<file path=xl/sharedStrings.xml><?xml version="1.0" encoding="utf-8"?>
<sst xmlns="http://schemas.openxmlformats.org/spreadsheetml/2006/main" count="82" uniqueCount="42">
  <si>
    <t xml:space="preserve"> Отчет о выполнении мероприятий по энергосбережению ООО Комфорт" за 2015 год </t>
  </si>
  <si>
    <t>№ п/п</t>
  </si>
  <si>
    <t>Адрес</t>
  </si>
  <si>
    <t>Ремонт межпанельных швов</t>
  </si>
  <si>
    <t>Ремонт изоляции трубопроводов</t>
  </si>
  <si>
    <t>Поверка общедомовых приборов учета и манометров</t>
  </si>
  <si>
    <t>Замена окон</t>
  </si>
  <si>
    <t>Установка антивандальных светильников</t>
  </si>
  <si>
    <t>Покраска фасада теплоизоляционной краской</t>
  </si>
  <si>
    <t>Замена оборудования АИТП</t>
  </si>
  <si>
    <t>Итого по мероприятиям, тыс. руб.</t>
  </si>
  <si>
    <t xml:space="preserve"> Общий годовой экономическкий эффект, тыс. руб.</t>
  </si>
  <si>
    <t>план</t>
  </si>
  <si>
    <t>факт</t>
  </si>
  <si>
    <t>Годовой экономическкий эффект, тыс. руб.</t>
  </si>
  <si>
    <t>Общая  сумма, тыс.руб.</t>
  </si>
  <si>
    <t>Объем, м.п.</t>
  </si>
  <si>
    <t>Объем, м2</t>
  </si>
  <si>
    <t>Объем</t>
  </si>
  <si>
    <t>Объем, шт</t>
  </si>
  <si>
    <t>Объем,м2</t>
  </si>
  <si>
    <t>ул. Др.народов, д.18</t>
  </si>
  <si>
    <t>ул. Др.народов, д.18а</t>
  </si>
  <si>
    <t>ул. Др.народов, д.18б</t>
  </si>
  <si>
    <t>ул. Др.народов, д.22</t>
  </si>
  <si>
    <t>ул. Др.народов, д.22а</t>
  </si>
  <si>
    <t>ул. Др.народов, д.26а</t>
  </si>
  <si>
    <t>ул. Др.народов, д.26б</t>
  </si>
  <si>
    <t>ул. Др.народов, д.28</t>
  </si>
  <si>
    <t>ул. Ст.Повха, д.2</t>
  </si>
  <si>
    <t>ул. Ст.Повха, д.4</t>
  </si>
  <si>
    <t>ул. Ст.Повха, д.6</t>
  </si>
  <si>
    <t>ул. Ст.Повха, д.8</t>
  </si>
  <si>
    <t>ул. Ст.Повха, д.12</t>
  </si>
  <si>
    <t>ул. Мира, д.2</t>
  </si>
  <si>
    <t>ул. Мира, д.2а</t>
  </si>
  <si>
    <t>ул. Мира, д.2б</t>
  </si>
  <si>
    <t>ул. Мира, д.4</t>
  </si>
  <si>
    <t>ул. Мира, д.4а</t>
  </si>
  <si>
    <t>ул. Мира, д.6</t>
  </si>
  <si>
    <t>Итого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</si>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</sst>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0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 readingOrder="1"/>
    </xf>
    <xf numFmtId="0" fontId="4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90" wrapText="1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wrapText="1"/>
    </xf>
    <xf numFmtId="0" fontId="3" fillId="0" borderId="5" xfId="1" applyFont="1" applyBorder="1"/>
    <xf numFmtId="0" fontId="7" fillId="0" borderId="6" xfId="1" applyFont="1" applyBorder="1" applyAlignment="1">
      <alignment horizontal="center"/>
    </xf>
    <xf numFmtId="0" fontId="7" fillId="0" borderId="6" xfId="1" applyFont="1" applyBorder="1" applyAlignment="1"/>
    <xf numFmtId="0" fontId="5" fillId="0" borderId="4" xfId="1" applyFont="1" applyBorder="1" applyAlignment="1">
      <alignment horizontal="center" vertical="center" textRotation="90" wrapText="1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wrapText="1"/>
    </xf>
    <xf numFmtId="0" fontId="3" fillId="0" borderId="6" xfId="1" applyFont="1" applyBorder="1"/>
    <xf numFmtId="0" fontId="3" fillId="0" borderId="7" xfId="1" applyFont="1" applyFill="1" applyBorder="1" applyAlignment="1">
      <alignment horizontal="center"/>
    </xf>
    <xf numFmtId="0" fontId="3" fillId="0" borderId="8" xfId="0" applyFont="1" applyFill="1" applyBorder="1"/>
    <xf numFmtId="2" fontId="3" fillId="0" borderId="7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64" fontId="3" fillId="0" borderId="7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9" xfId="0" applyFont="1" applyFill="1" applyBorder="1"/>
    <xf numFmtId="2" fontId="8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3" fillId="0" borderId="10" xfId="0" applyFont="1" applyFill="1" applyBorder="1"/>
    <xf numFmtId="0" fontId="7" fillId="0" borderId="2" xfId="1" applyFont="1" applyBorder="1" applyAlignment="1"/>
    <xf numFmtId="0" fontId="7" fillId="0" borderId="4" xfId="1" applyFont="1" applyBorder="1" applyAlignment="1"/>
    <xf numFmtId="164" fontId="7" fillId="0" borderId="7" xfId="1" applyNumberFormat="1" applyFont="1" applyBorder="1" applyAlignment="1">
      <alignment horizontal="center"/>
    </xf>
    <xf numFmtId="2" fontId="7" fillId="0" borderId="7" xfId="1" applyNumberFormat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0" fontId="7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14" fontId="3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8"/>
  <sheetViews>
    <sheetView tabSelected="1" workbookViewId="0">
      <selection sqref="A1:XFD1048576"/>
    </sheetView>
  </sheetViews>
  <sheetFormatPr defaultRowHeight="12"/>
  <cols>
    <col min="1" max="1" width="4.28515625" style="2" customWidth="1"/>
    <col min="2" max="2" width="18.140625" style="2" customWidth="1"/>
    <col min="3" max="3" width="6.85546875" style="2" customWidth="1"/>
    <col min="4" max="4" width="5.7109375" style="2" customWidth="1"/>
    <col min="5" max="5" width="7.28515625" style="2" customWidth="1"/>
    <col min="6" max="6" width="5.7109375" style="2" customWidth="1"/>
    <col min="7" max="7" width="7.140625" style="2" customWidth="1"/>
    <col min="8" max="9" width="5.7109375" style="2" hidden="1" customWidth="1"/>
    <col min="10" max="10" width="6.140625" style="2" hidden="1" customWidth="1"/>
    <col min="11" max="11" width="5" style="2" hidden="1" customWidth="1"/>
    <col min="12" max="13" width="6.85546875" style="2" hidden="1" customWidth="1"/>
    <col min="14" max="14" width="4.5703125" style="2" hidden="1" customWidth="1"/>
    <col min="15" max="15" width="6.85546875" style="2" hidden="1" customWidth="1"/>
    <col min="16" max="16" width="4.7109375" style="2" hidden="1" customWidth="1"/>
    <col min="17" max="17" width="6.140625" style="2" hidden="1" customWidth="1"/>
    <col min="18" max="18" width="6.85546875" style="2" customWidth="1"/>
    <col min="19" max="19" width="5.42578125" style="2" customWidth="1"/>
    <col min="20" max="21" width="5.85546875" style="2" customWidth="1"/>
    <col min="22" max="22" width="6.85546875" style="2" customWidth="1"/>
    <col min="23" max="23" width="5.7109375" style="2" customWidth="1"/>
    <col min="24" max="24" width="4.28515625" style="68" customWidth="1"/>
    <col min="25" max="25" width="7.85546875" style="2" customWidth="1"/>
    <col min="26" max="26" width="5.28515625" style="68" customWidth="1"/>
    <col min="27" max="27" width="5.42578125" style="2" customWidth="1"/>
    <col min="28" max="29" width="4.7109375" style="2" customWidth="1"/>
    <col min="30" max="30" width="6.28515625" style="2" customWidth="1"/>
    <col min="31" max="32" width="5.42578125" style="2" customWidth="1"/>
    <col min="33" max="33" width="5.5703125" style="2" customWidth="1"/>
    <col min="34" max="34" width="5.42578125" style="2" customWidth="1"/>
    <col min="35" max="35" width="8.140625" style="2" customWidth="1"/>
    <col min="36" max="36" width="4.140625" style="2" customWidth="1"/>
    <col min="37" max="37" width="4.5703125" style="2" customWidth="1"/>
    <col min="38" max="38" width="7.5703125" style="2" customWidth="1"/>
    <col min="39" max="39" width="7.28515625" style="2" customWidth="1"/>
    <col min="40" max="16384" width="9.140625" style="2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4"/>
      <c r="AA2" s="3"/>
    </row>
    <row r="3" spans="1:39" ht="30.75" customHeight="1">
      <c r="A3" s="5" t="s">
        <v>1</v>
      </c>
      <c r="B3" s="5" t="s">
        <v>2</v>
      </c>
      <c r="C3" s="6" t="s">
        <v>3</v>
      </c>
      <c r="D3" s="7"/>
      <c r="E3" s="7"/>
      <c r="F3" s="7"/>
      <c r="G3" s="8"/>
      <c r="H3" s="6" t="s">
        <v>4</v>
      </c>
      <c r="I3" s="7"/>
      <c r="J3" s="7"/>
      <c r="K3" s="7"/>
      <c r="L3" s="8"/>
      <c r="M3" s="6" t="s">
        <v>5</v>
      </c>
      <c r="N3" s="7"/>
      <c r="O3" s="7"/>
      <c r="P3" s="7"/>
      <c r="Q3" s="8"/>
      <c r="R3" s="6" t="s">
        <v>6</v>
      </c>
      <c r="S3" s="7"/>
      <c r="T3" s="7"/>
      <c r="U3" s="7"/>
      <c r="V3" s="8"/>
      <c r="W3" s="9" t="s">
        <v>7</v>
      </c>
      <c r="X3" s="10"/>
      <c r="Y3" s="10"/>
      <c r="Z3" s="10"/>
      <c r="AA3" s="11"/>
      <c r="AB3" s="6" t="s">
        <v>8</v>
      </c>
      <c r="AC3" s="7"/>
      <c r="AD3" s="7"/>
      <c r="AE3" s="7"/>
      <c r="AF3" s="8"/>
      <c r="AG3" s="6" t="s">
        <v>9</v>
      </c>
      <c r="AH3" s="7"/>
      <c r="AI3" s="7"/>
      <c r="AJ3" s="7"/>
      <c r="AK3" s="8"/>
      <c r="AL3" s="12" t="s">
        <v>10</v>
      </c>
      <c r="AM3" s="13" t="s">
        <v>11</v>
      </c>
    </row>
    <row r="4" spans="1:39" ht="12.75" customHeight="1">
      <c r="A4" s="14"/>
      <c r="B4" s="14"/>
      <c r="C4" s="15" t="s">
        <v>12</v>
      </c>
      <c r="D4" s="16"/>
      <c r="E4" s="17" t="s">
        <v>13</v>
      </c>
      <c r="F4" s="15"/>
      <c r="G4" s="18" t="s">
        <v>14</v>
      </c>
      <c r="H4" s="17" t="s">
        <v>12</v>
      </c>
      <c r="I4" s="16"/>
      <c r="J4" s="17" t="s">
        <v>13</v>
      </c>
      <c r="K4" s="16"/>
      <c r="L4" s="18" t="s">
        <v>14</v>
      </c>
      <c r="M4" s="17" t="s">
        <v>12</v>
      </c>
      <c r="N4" s="16"/>
      <c r="O4" s="17" t="s">
        <v>13</v>
      </c>
      <c r="P4" s="16"/>
      <c r="Q4" s="18" t="s">
        <v>14</v>
      </c>
      <c r="R4" s="17" t="s">
        <v>12</v>
      </c>
      <c r="S4" s="16"/>
      <c r="T4" s="17" t="s">
        <v>13</v>
      </c>
      <c r="U4" s="16"/>
      <c r="V4" s="18" t="s">
        <v>14</v>
      </c>
      <c r="W4" s="19" t="s">
        <v>12</v>
      </c>
      <c r="X4" s="20"/>
      <c r="Y4" s="19" t="s">
        <v>13</v>
      </c>
      <c r="Z4" s="21"/>
      <c r="AA4" s="22" t="s">
        <v>14</v>
      </c>
      <c r="AB4" s="17" t="s">
        <v>12</v>
      </c>
      <c r="AC4" s="16"/>
      <c r="AD4" s="17" t="s">
        <v>13</v>
      </c>
      <c r="AE4" s="16"/>
      <c r="AF4" s="18" t="s">
        <v>14</v>
      </c>
      <c r="AG4" s="17" t="s">
        <v>12</v>
      </c>
      <c r="AH4" s="16"/>
      <c r="AI4" s="17" t="s">
        <v>13</v>
      </c>
      <c r="AJ4" s="16"/>
      <c r="AK4" s="18" t="s">
        <v>14</v>
      </c>
      <c r="AL4" s="23"/>
      <c r="AM4" s="24"/>
    </row>
    <row r="5" spans="1:39" ht="93">
      <c r="A5" s="25"/>
      <c r="B5" s="26"/>
      <c r="C5" s="27" t="s">
        <v>15</v>
      </c>
      <c r="D5" s="28" t="s">
        <v>16</v>
      </c>
      <c r="E5" s="27" t="s">
        <v>15</v>
      </c>
      <c r="F5" s="28" t="s">
        <v>16</v>
      </c>
      <c r="G5" s="29"/>
      <c r="H5" s="28" t="s">
        <v>15</v>
      </c>
      <c r="I5" s="28" t="s">
        <v>17</v>
      </c>
      <c r="J5" s="28" t="s">
        <v>15</v>
      </c>
      <c r="K5" s="28" t="s">
        <v>17</v>
      </c>
      <c r="L5" s="29"/>
      <c r="M5" s="28" t="s">
        <v>15</v>
      </c>
      <c r="N5" s="28" t="s">
        <v>18</v>
      </c>
      <c r="O5" s="28" t="s">
        <v>15</v>
      </c>
      <c r="P5" s="28" t="s">
        <v>18</v>
      </c>
      <c r="Q5" s="29"/>
      <c r="R5" s="28" t="s">
        <v>15</v>
      </c>
      <c r="S5" s="28" t="s">
        <v>19</v>
      </c>
      <c r="T5" s="28" t="s">
        <v>15</v>
      </c>
      <c r="U5" s="28" t="s">
        <v>19</v>
      </c>
      <c r="V5" s="29"/>
      <c r="W5" s="30" t="s">
        <v>15</v>
      </c>
      <c r="X5" s="30" t="s">
        <v>19</v>
      </c>
      <c r="Y5" s="30" t="s">
        <v>15</v>
      </c>
      <c r="Z5" s="30" t="s">
        <v>19</v>
      </c>
      <c r="AA5" s="31"/>
      <c r="AB5" s="28" t="s">
        <v>15</v>
      </c>
      <c r="AC5" s="28" t="s">
        <v>17</v>
      </c>
      <c r="AD5" s="28" t="s">
        <v>15</v>
      </c>
      <c r="AE5" s="28" t="s">
        <v>20</v>
      </c>
      <c r="AF5" s="29"/>
      <c r="AG5" s="28" t="s">
        <v>15</v>
      </c>
      <c r="AH5" s="28" t="s">
        <v>19</v>
      </c>
      <c r="AI5" s="28" t="s">
        <v>15</v>
      </c>
      <c r="AJ5" s="28" t="s">
        <v>19</v>
      </c>
      <c r="AK5" s="29"/>
      <c r="AL5" s="32"/>
      <c r="AM5" s="33"/>
    </row>
    <row r="6" spans="1:39" s="40" customFormat="1">
      <c r="A6" s="34">
        <v>1</v>
      </c>
      <c r="B6" s="35" t="s">
        <v>21</v>
      </c>
      <c r="C6" s="36">
        <v>19.559000000000001</v>
      </c>
      <c r="D6" s="37">
        <v>26.6</v>
      </c>
      <c r="E6" s="36">
        <v>15.058999999999999</v>
      </c>
      <c r="F6" s="37">
        <v>20</v>
      </c>
      <c r="G6" s="36">
        <f>E6*10/100</f>
        <v>1.5059</v>
      </c>
      <c r="H6" s="34">
        <v>40</v>
      </c>
      <c r="I6" s="34">
        <v>80</v>
      </c>
      <c r="J6" s="36">
        <v>39.668399999999998</v>
      </c>
      <c r="K6" s="34">
        <v>79</v>
      </c>
      <c r="L6" s="38">
        <f>J6*15/100</f>
        <v>5.9502599999999992</v>
      </c>
      <c r="M6" s="38">
        <v>0</v>
      </c>
      <c r="N6" s="38">
        <v>0</v>
      </c>
      <c r="O6" s="34">
        <v>24.094999999999999</v>
      </c>
      <c r="P6" s="38">
        <v>0</v>
      </c>
      <c r="Q6" s="38">
        <f>O6*5/100</f>
        <v>1.20475</v>
      </c>
      <c r="R6" s="38">
        <v>432</v>
      </c>
      <c r="S6" s="38">
        <v>72</v>
      </c>
      <c r="T6" s="38">
        <v>288.01476000000002</v>
      </c>
      <c r="U6" s="38">
        <v>48</v>
      </c>
      <c r="V6" s="38">
        <f>T6*5/100</f>
        <v>14.400738</v>
      </c>
      <c r="W6" s="38">
        <v>0</v>
      </c>
      <c r="X6" s="34">
        <v>0</v>
      </c>
      <c r="Y6" s="39">
        <v>0</v>
      </c>
      <c r="Z6" s="34">
        <v>0</v>
      </c>
      <c r="AA6" s="36">
        <f>Y6*5/100</f>
        <v>0</v>
      </c>
      <c r="AB6" s="38">
        <v>0</v>
      </c>
      <c r="AC6" s="34">
        <v>0</v>
      </c>
      <c r="AD6" s="39">
        <v>0</v>
      </c>
      <c r="AE6" s="34">
        <v>0</v>
      </c>
      <c r="AF6" s="36">
        <f t="shared" ref="AF6:AF24" si="0">AD6*5/100</f>
        <v>0</v>
      </c>
      <c r="AG6" s="38">
        <v>0</v>
      </c>
      <c r="AH6" s="34">
        <v>0</v>
      </c>
      <c r="AI6" s="39">
        <v>0</v>
      </c>
      <c r="AJ6" s="34">
        <v>0</v>
      </c>
      <c r="AK6" s="38">
        <f>AI6*5/100</f>
        <v>0</v>
      </c>
      <c r="AL6" s="36">
        <f>AI6+AD6+Y6+T6+E6</f>
        <v>303.07376000000005</v>
      </c>
      <c r="AM6" s="36">
        <f>AK6+AF6+AA6+V6+G6</f>
        <v>15.906638000000001</v>
      </c>
    </row>
    <row r="7" spans="1:39" s="40" customFormat="1" ht="12.75">
      <c r="A7" s="34">
        <v>2</v>
      </c>
      <c r="B7" s="41" t="s">
        <v>22</v>
      </c>
      <c r="C7" s="36">
        <v>77.25</v>
      </c>
      <c r="D7" s="37">
        <v>103</v>
      </c>
      <c r="E7" s="42">
        <v>24.059000000000001</v>
      </c>
      <c r="F7" s="43">
        <v>32</v>
      </c>
      <c r="G7" s="36">
        <f t="shared" ref="G7:G24" si="1">E7*10/100</f>
        <v>2.4058999999999999</v>
      </c>
      <c r="H7" s="34">
        <v>30</v>
      </c>
      <c r="I7" s="34">
        <v>60</v>
      </c>
      <c r="J7" s="36">
        <v>30</v>
      </c>
      <c r="K7" s="34">
        <v>60</v>
      </c>
      <c r="L7" s="38">
        <f t="shared" ref="L7:L24" si="2">J7*15/100</f>
        <v>4.5</v>
      </c>
      <c r="M7" s="38">
        <v>0</v>
      </c>
      <c r="N7" s="38">
        <v>0</v>
      </c>
      <c r="O7" s="34">
        <v>1.25</v>
      </c>
      <c r="P7" s="38">
        <v>0</v>
      </c>
      <c r="Q7" s="38">
        <f t="shared" ref="Q7:Q24" si="3">O7*5/100</f>
        <v>6.25E-2</v>
      </c>
      <c r="R7" s="38">
        <v>0</v>
      </c>
      <c r="S7" s="38">
        <v>0</v>
      </c>
      <c r="T7" s="38">
        <v>96.021600000000007</v>
      </c>
      <c r="U7" s="38">
        <v>16</v>
      </c>
      <c r="V7" s="38">
        <f t="shared" ref="V7:V24" si="4">T7*5/100</f>
        <v>4.8010800000000007</v>
      </c>
      <c r="W7" s="38">
        <v>0</v>
      </c>
      <c r="X7" s="34">
        <v>0</v>
      </c>
      <c r="Y7" s="39">
        <v>0</v>
      </c>
      <c r="Z7" s="34">
        <v>0</v>
      </c>
      <c r="AA7" s="36">
        <f t="shared" ref="AA7:AA24" si="5">Y7*5/100</f>
        <v>0</v>
      </c>
      <c r="AB7" s="38">
        <v>0</v>
      </c>
      <c r="AC7" s="34">
        <v>0</v>
      </c>
      <c r="AD7" s="39">
        <v>0</v>
      </c>
      <c r="AE7" s="34">
        <v>0</v>
      </c>
      <c r="AF7" s="36">
        <f t="shared" si="0"/>
        <v>0</v>
      </c>
      <c r="AG7" s="38">
        <v>0</v>
      </c>
      <c r="AH7" s="34">
        <v>0</v>
      </c>
      <c r="AI7" s="39">
        <v>0</v>
      </c>
      <c r="AJ7" s="34">
        <v>0</v>
      </c>
      <c r="AK7" s="38">
        <f>AI7*5/100</f>
        <v>0</v>
      </c>
      <c r="AL7" s="36">
        <f t="shared" ref="AL7:AL24" si="6">AI7+AD7+Y7+T7+E7</f>
        <v>120.0806</v>
      </c>
      <c r="AM7" s="36">
        <f t="shared" ref="AM7:AM24" si="7">AK7+AF7+AA7+V7+G7</f>
        <v>7.2069800000000006</v>
      </c>
    </row>
    <row r="8" spans="1:39" s="40" customFormat="1" ht="12.75">
      <c r="A8" s="34">
        <v>3</v>
      </c>
      <c r="B8" s="41" t="s">
        <v>23</v>
      </c>
      <c r="C8" s="36">
        <v>15.75</v>
      </c>
      <c r="D8" s="37">
        <v>21</v>
      </c>
      <c r="E8" s="42">
        <v>0</v>
      </c>
      <c r="F8" s="44">
        <v>0</v>
      </c>
      <c r="G8" s="36">
        <f t="shared" si="1"/>
        <v>0</v>
      </c>
      <c r="H8" s="34">
        <v>30</v>
      </c>
      <c r="I8" s="34">
        <v>60</v>
      </c>
      <c r="J8" s="34">
        <v>0.59813000000000005</v>
      </c>
      <c r="K8" s="34">
        <v>1</v>
      </c>
      <c r="L8" s="38">
        <f t="shared" si="2"/>
        <v>8.9719500000000008E-2</v>
      </c>
      <c r="M8" s="38">
        <v>0</v>
      </c>
      <c r="N8" s="38">
        <v>0</v>
      </c>
      <c r="O8" s="36">
        <v>1</v>
      </c>
      <c r="P8" s="38">
        <v>0</v>
      </c>
      <c r="Q8" s="38">
        <f t="shared" si="3"/>
        <v>0.05</v>
      </c>
      <c r="R8" s="38">
        <v>96</v>
      </c>
      <c r="S8" s="38">
        <v>16</v>
      </c>
      <c r="T8" s="38">
        <v>88</v>
      </c>
      <c r="U8" s="38">
        <v>16</v>
      </c>
      <c r="V8" s="38">
        <f t="shared" si="4"/>
        <v>4.4000000000000004</v>
      </c>
      <c r="W8" s="38">
        <v>0</v>
      </c>
      <c r="X8" s="34">
        <v>0</v>
      </c>
      <c r="Y8" s="39">
        <v>0</v>
      </c>
      <c r="Z8" s="34">
        <v>0</v>
      </c>
      <c r="AA8" s="36">
        <f t="shared" si="5"/>
        <v>0</v>
      </c>
      <c r="AB8" s="38">
        <v>0</v>
      </c>
      <c r="AC8" s="34">
        <v>0</v>
      </c>
      <c r="AD8" s="39">
        <v>0</v>
      </c>
      <c r="AE8" s="34">
        <v>0</v>
      </c>
      <c r="AF8" s="36">
        <f t="shared" si="0"/>
        <v>0</v>
      </c>
      <c r="AG8" s="38">
        <v>0</v>
      </c>
      <c r="AH8" s="34">
        <v>0</v>
      </c>
      <c r="AI8" s="39">
        <v>0</v>
      </c>
      <c r="AJ8" s="34">
        <v>0</v>
      </c>
      <c r="AK8" s="38">
        <f>AI8*5/100</f>
        <v>0</v>
      </c>
      <c r="AL8" s="36">
        <f t="shared" si="6"/>
        <v>88</v>
      </c>
      <c r="AM8" s="36">
        <f t="shared" si="7"/>
        <v>4.4000000000000004</v>
      </c>
    </row>
    <row r="9" spans="1:39" s="40" customFormat="1" ht="13.5" customHeight="1">
      <c r="A9" s="34">
        <v>4</v>
      </c>
      <c r="B9" s="41" t="s">
        <v>24</v>
      </c>
      <c r="C9" s="36">
        <v>0</v>
      </c>
      <c r="D9" s="37">
        <v>0</v>
      </c>
      <c r="E9" s="42">
        <v>0</v>
      </c>
      <c r="F9" s="45">
        <v>0</v>
      </c>
      <c r="G9" s="36">
        <f t="shared" si="1"/>
        <v>0</v>
      </c>
      <c r="H9" s="34">
        <v>30</v>
      </c>
      <c r="I9" s="34">
        <v>60</v>
      </c>
      <c r="J9" s="34">
        <v>10.085000000000001</v>
      </c>
      <c r="K9" s="34">
        <v>20</v>
      </c>
      <c r="L9" s="38">
        <f t="shared" si="2"/>
        <v>1.51275</v>
      </c>
      <c r="M9" s="38">
        <v>15</v>
      </c>
      <c r="N9" s="38">
        <v>0</v>
      </c>
      <c r="O9" s="36">
        <v>42.69</v>
      </c>
      <c r="P9" s="38">
        <v>0</v>
      </c>
      <c r="Q9" s="38">
        <f t="shared" si="3"/>
        <v>2.1345000000000001</v>
      </c>
      <c r="R9" s="38">
        <v>96</v>
      </c>
      <c r="S9" s="38">
        <v>16</v>
      </c>
      <c r="T9" s="38">
        <v>88.015000000000001</v>
      </c>
      <c r="U9" s="38">
        <v>16</v>
      </c>
      <c r="V9" s="38">
        <f t="shared" si="4"/>
        <v>4.4007499999999995</v>
      </c>
      <c r="W9" s="38">
        <v>0</v>
      </c>
      <c r="X9" s="34">
        <v>0</v>
      </c>
      <c r="Y9" s="39">
        <v>0</v>
      </c>
      <c r="Z9" s="34">
        <v>0</v>
      </c>
      <c r="AA9" s="36">
        <f t="shared" si="5"/>
        <v>0</v>
      </c>
      <c r="AB9" s="38">
        <v>0</v>
      </c>
      <c r="AC9" s="34">
        <v>0</v>
      </c>
      <c r="AD9" s="39">
        <v>0</v>
      </c>
      <c r="AE9" s="34">
        <v>0</v>
      </c>
      <c r="AF9" s="36">
        <f t="shared" si="0"/>
        <v>0</v>
      </c>
      <c r="AG9" s="46">
        <v>62.035600000000002</v>
      </c>
      <c r="AH9" s="47">
        <v>1</v>
      </c>
      <c r="AI9" s="46">
        <v>62.035600000000002</v>
      </c>
      <c r="AJ9" s="47">
        <v>1</v>
      </c>
      <c r="AK9" s="38">
        <f t="shared" ref="AK9:AK24" si="8">AI9*5/100</f>
        <v>3.1017799999999998</v>
      </c>
      <c r="AL9" s="36">
        <f t="shared" si="6"/>
        <v>150.0506</v>
      </c>
      <c r="AM9" s="36">
        <f t="shared" si="7"/>
        <v>7.5025299999999993</v>
      </c>
    </row>
    <row r="10" spans="1:39" s="40" customFormat="1" ht="12.75">
      <c r="A10" s="34">
        <v>5</v>
      </c>
      <c r="B10" s="41" t="s">
        <v>25</v>
      </c>
      <c r="C10" s="36">
        <v>36.75</v>
      </c>
      <c r="D10" s="37">
        <v>49</v>
      </c>
      <c r="E10" s="42">
        <v>33.036000000000001</v>
      </c>
      <c r="F10" s="44">
        <v>44</v>
      </c>
      <c r="G10" s="36">
        <f t="shared" si="1"/>
        <v>3.3036000000000003</v>
      </c>
      <c r="H10" s="34">
        <v>30</v>
      </c>
      <c r="I10" s="34">
        <v>60</v>
      </c>
      <c r="J10" s="34">
        <v>0</v>
      </c>
      <c r="K10" s="34">
        <v>0</v>
      </c>
      <c r="L10" s="38">
        <f t="shared" si="2"/>
        <v>0</v>
      </c>
      <c r="M10" s="38">
        <v>15</v>
      </c>
      <c r="N10" s="38">
        <v>0</v>
      </c>
      <c r="O10" s="36">
        <v>42.94</v>
      </c>
      <c r="P10" s="38">
        <v>0</v>
      </c>
      <c r="Q10" s="38">
        <f t="shared" si="3"/>
        <v>2.1469999999999998</v>
      </c>
      <c r="R10" s="38">
        <v>96</v>
      </c>
      <c r="S10" s="38">
        <v>16</v>
      </c>
      <c r="T10" s="38">
        <v>96.084559999999996</v>
      </c>
      <c r="U10" s="38">
        <v>16</v>
      </c>
      <c r="V10" s="38">
        <f t="shared" si="4"/>
        <v>4.8042280000000002</v>
      </c>
      <c r="W10" s="38">
        <v>0</v>
      </c>
      <c r="X10" s="34">
        <v>0</v>
      </c>
      <c r="Y10" s="39">
        <v>0</v>
      </c>
      <c r="Z10" s="34">
        <v>0</v>
      </c>
      <c r="AA10" s="36">
        <f t="shared" si="5"/>
        <v>0</v>
      </c>
      <c r="AB10" s="38">
        <v>0</v>
      </c>
      <c r="AC10" s="34">
        <v>0</v>
      </c>
      <c r="AD10" s="39">
        <v>0</v>
      </c>
      <c r="AE10" s="34">
        <v>0</v>
      </c>
      <c r="AF10" s="36">
        <f t="shared" si="0"/>
        <v>0</v>
      </c>
      <c r="AG10" s="38">
        <v>0</v>
      </c>
      <c r="AH10" s="34">
        <v>0</v>
      </c>
      <c r="AI10" s="39">
        <v>0</v>
      </c>
      <c r="AJ10" s="34">
        <v>0</v>
      </c>
      <c r="AK10" s="38">
        <f t="shared" si="8"/>
        <v>0</v>
      </c>
      <c r="AL10" s="36">
        <f t="shared" si="6"/>
        <v>129.12056000000001</v>
      </c>
      <c r="AM10" s="36">
        <f t="shared" si="7"/>
        <v>8.1078280000000014</v>
      </c>
    </row>
    <row r="11" spans="1:39" s="40" customFormat="1" ht="12.75">
      <c r="A11" s="34">
        <v>6</v>
      </c>
      <c r="B11" s="48" t="s">
        <v>26</v>
      </c>
      <c r="C11" s="36">
        <v>60.9</v>
      </c>
      <c r="D11" s="37">
        <v>81.2</v>
      </c>
      <c r="E11" s="42">
        <v>70.524000000000001</v>
      </c>
      <c r="F11" s="44">
        <v>74</v>
      </c>
      <c r="G11" s="36">
        <f t="shared" si="1"/>
        <v>7.0524000000000004</v>
      </c>
      <c r="H11" s="34">
        <v>30</v>
      </c>
      <c r="I11" s="34">
        <v>60</v>
      </c>
      <c r="J11" s="34">
        <v>0</v>
      </c>
      <c r="K11" s="34">
        <v>0</v>
      </c>
      <c r="L11" s="38">
        <f t="shared" si="2"/>
        <v>0</v>
      </c>
      <c r="M11" s="38">
        <v>15</v>
      </c>
      <c r="N11" s="38">
        <v>0</v>
      </c>
      <c r="O11" s="36">
        <v>42.69</v>
      </c>
      <c r="P11" s="38">
        <v>0</v>
      </c>
      <c r="Q11" s="38">
        <f t="shared" si="3"/>
        <v>2.1345000000000001</v>
      </c>
      <c r="R11" s="38">
        <v>0</v>
      </c>
      <c r="S11" s="38">
        <v>0</v>
      </c>
      <c r="T11" s="38">
        <v>0</v>
      </c>
      <c r="U11" s="38">
        <v>0</v>
      </c>
      <c r="V11" s="38">
        <f t="shared" si="4"/>
        <v>0</v>
      </c>
      <c r="W11" s="38">
        <v>0</v>
      </c>
      <c r="X11" s="34">
        <v>0</v>
      </c>
      <c r="Y11" s="39">
        <v>0</v>
      </c>
      <c r="Z11" s="34">
        <v>0</v>
      </c>
      <c r="AA11" s="36">
        <f t="shared" si="5"/>
        <v>0</v>
      </c>
      <c r="AB11" s="38">
        <v>0</v>
      </c>
      <c r="AC11" s="34">
        <v>0</v>
      </c>
      <c r="AD11" s="39">
        <v>0</v>
      </c>
      <c r="AE11" s="34">
        <v>0</v>
      </c>
      <c r="AF11" s="36">
        <f t="shared" si="0"/>
        <v>0</v>
      </c>
      <c r="AG11" s="38">
        <v>0</v>
      </c>
      <c r="AH11" s="34">
        <v>0</v>
      </c>
      <c r="AI11" s="39">
        <v>0</v>
      </c>
      <c r="AJ11" s="34">
        <v>0</v>
      </c>
      <c r="AK11" s="38">
        <f t="shared" si="8"/>
        <v>0</v>
      </c>
      <c r="AL11" s="36">
        <f t="shared" si="6"/>
        <v>70.524000000000001</v>
      </c>
      <c r="AM11" s="36">
        <f t="shared" si="7"/>
        <v>7.0524000000000004</v>
      </c>
    </row>
    <row r="12" spans="1:39" s="40" customFormat="1">
      <c r="A12" s="34">
        <v>7</v>
      </c>
      <c r="B12" s="48" t="s">
        <v>27</v>
      </c>
      <c r="C12" s="36">
        <v>32.625</v>
      </c>
      <c r="D12" s="37">
        <v>43.5</v>
      </c>
      <c r="E12" s="49">
        <v>39</v>
      </c>
      <c r="F12" s="44">
        <v>52</v>
      </c>
      <c r="G12" s="36">
        <f t="shared" si="1"/>
        <v>3.9</v>
      </c>
      <c r="H12" s="34">
        <v>20</v>
      </c>
      <c r="I12" s="34">
        <v>40</v>
      </c>
      <c r="J12" s="34">
        <v>18.3916</v>
      </c>
      <c r="K12" s="34">
        <v>37</v>
      </c>
      <c r="L12" s="38">
        <f t="shared" si="2"/>
        <v>2.7587400000000004</v>
      </c>
      <c r="M12" s="38">
        <v>15</v>
      </c>
      <c r="N12" s="38">
        <v>0</v>
      </c>
      <c r="O12" s="36">
        <v>54.94</v>
      </c>
      <c r="P12" s="38">
        <v>0</v>
      </c>
      <c r="Q12" s="38">
        <f t="shared" si="3"/>
        <v>2.7469999999999999</v>
      </c>
      <c r="R12" s="38">
        <v>96</v>
      </c>
      <c r="S12" s="38">
        <v>16</v>
      </c>
      <c r="T12" s="38">
        <v>179.46714</v>
      </c>
      <c r="U12" s="38">
        <v>32</v>
      </c>
      <c r="V12" s="38">
        <f t="shared" si="4"/>
        <v>8.973357</v>
      </c>
      <c r="W12" s="38">
        <v>0</v>
      </c>
      <c r="X12" s="34">
        <v>0</v>
      </c>
      <c r="Y12" s="39">
        <v>0</v>
      </c>
      <c r="Z12" s="34">
        <v>0</v>
      </c>
      <c r="AA12" s="36">
        <f t="shared" si="5"/>
        <v>0</v>
      </c>
      <c r="AB12" s="38">
        <v>0</v>
      </c>
      <c r="AC12" s="34">
        <v>0</v>
      </c>
      <c r="AD12" s="39">
        <v>0</v>
      </c>
      <c r="AE12" s="34">
        <v>0</v>
      </c>
      <c r="AF12" s="36">
        <f t="shared" si="0"/>
        <v>0</v>
      </c>
      <c r="AG12" s="38">
        <v>0</v>
      </c>
      <c r="AH12" s="34">
        <v>0</v>
      </c>
      <c r="AI12" s="39">
        <v>0</v>
      </c>
      <c r="AJ12" s="34">
        <v>0</v>
      </c>
      <c r="AK12" s="38">
        <f t="shared" si="8"/>
        <v>0</v>
      </c>
      <c r="AL12" s="36">
        <f t="shared" si="6"/>
        <v>218.46714</v>
      </c>
      <c r="AM12" s="36">
        <f t="shared" si="7"/>
        <v>12.873357</v>
      </c>
    </row>
    <row r="13" spans="1:39" s="40" customFormat="1" ht="12.75">
      <c r="A13" s="34">
        <v>8</v>
      </c>
      <c r="B13" s="41" t="s">
        <v>28</v>
      </c>
      <c r="C13" s="36">
        <v>40.5</v>
      </c>
      <c r="D13" s="37">
        <v>54</v>
      </c>
      <c r="E13" s="42">
        <v>0</v>
      </c>
      <c r="F13" s="44">
        <v>0</v>
      </c>
      <c r="G13" s="36">
        <f t="shared" si="1"/>
        <v>0</v>
      </c>
      <c r="H13" s="34">
        <v>30</v>
      </c>
      <c r="I13" s="34">
        <v>60</v>
      </c>
      <c r="J13" s="34">
        <v>0</v>
      </c>
      <c r="K13" s="34">
        <v>0</v>
      </c>
      <c r="L13" s="38">
        <f t="shared" si="2"/>
        <v>0</v>
      </c>
      <c r="M13" s="38">
        <v>15</v>
      </c>
      <c r="N13" s="38">
        <v>0</v>
      </c>
      <c r="O13" s="36">
        <v>55.19</v>
      </c>
      <c r="P13" s="38">
        <v>0</v>
      </c>
      <c r="Q13" s="38">
        <f t="shared" si="3"/>
        <v>2.7595000000000001</v>
      </c>
      <c r="R13" s="38">
        <v>84</v>
      </c>
      <c r="S13" s="38">
        <v>14</v>
      </c>
      <c r="T13" s="38">
        <v>167.39519999999999</v>
      </c>
      <c r="U13" s="38">
        <v>30</v>
      </c>
      <c r="V13" s="38">
        <f t="shared" si="4"/>
        <v>8.3697599999999994</v>
      </c>
      <c r="W13" s="38">
        <v>0</v>
      </c>
      <c r="X13" s="34">
        <v>0</v>
      </c>
      <c r="Y13" s="39">
        <v>0</v>
      </c>
      <c r="Z13" s="34">
        <v>0</v>
      </c>
      <c r="AA13" s="36">
        <f t="shared" si="5"/>
        <v>0</v>
      </c>
      <c r="AB13" s="46">
        <v>9</v>
      </c>
      <c r="AC13" s="47">
        <v>40</v>
      </c>
      <c r="AD13" s="46">
        <v>8.8000000000000007</v>
      </c>
      <c r="AE13" s="47">
        <v>30</v>
      </c>
      <c r="AF13" s="38">
        <f t="shared" si="0"/>
        <v>0.44</v>
      </c>
      <c r="AG13" s="38">
        <v>0</v>
      </c>
      <c r="AH13" s="34">
        <v>0</v>
      </c>
      <c r="AI13" s="39">
        <v>0</v>
      </c>
      <c r="AJ13" s="34">
        <v>0</v>
      </c>
      <c r="AK13" s="38">
        <f t="shared" si="8"/>
        <v>0</v>
      </c>
      <c r="AL13" s="36">
        <f t="shared" si="6"/>
        <v>176.1952</v>
      </c>
      <c r="AM13" s="36">
        <f t="shared" si="7"/>
        <v>8.8097599999999989</v>
      </c>
    </row>
    <row r="14" spans="1:39" s="40" customFormat="1">
      <c r="A14" s="34">
        <v>9</v>
      </c>
      <c r="B14" s="41" t="s">
        <v>29</v>
      </c>
      <c r="C14" s="37">
        <v>0</v>
      </c>
      <c r="D14" s="37">
        <v>0</v>
      </c>
      <c r="E14" s="36">
        <v>0</v>
      </c>
      <c r="F14" s="37">
        <v>4</v>
      </c>
      <c r="G14" s="36">
        <f t="shared" si="1"/>
        <v>0</v>
      </c>
      <c r="H14" s="34">
        <v>30</v>
      </c>
      <c r="I14" s="34">
        <v>60</v>
      </c>
      <c r="J14" s="34">
        <v>0</v>
      </c>
      <c r="K14" s="34">
        <v>0</v>
      </c>
      <c r="L14" s="38">
        <f t="shared" si="2"/>
        <v>0</v>
      </c>
      <c r="M14" s="38">
        <v>15</v>
      </c>
      <c r="N14" s="38">
        <v>0</v>
      </c>
      <c r="O14" s="36">
        <v>42.94</v>
      </c>
      <c r="P14" s="38">
        <v>0</v>
      </c>
      <c r="Q14" s="38">
        <f t="shared" si="3"/>
        <v>2.1469999999999998</v>
      </c>
      <c r="R14" s="38">
        <v>36</v>
      </c>
      <c r="S14" s="38">
        <v>4</v>
      </c>
      <c r="T14" s="38">
        <v>34</v>
      </c>
      <c r="U14" s="38">
        <v>4</v>
      </c>
      <c r="V14" s="38">
        <f t="shared" si="4"/>
        <v>1.7</v>
      </c>
      <c r="W14" s="38">
        <v>0</v>
      </c>
      <c r="X14" s="34">
        <v>0</v>
      </c>
      <c r="Y14" s="39">
        <v>0</v>
      </c>
      <c r="Z14" s="34">
        <v>0</v>
      </c>
      <c r="AA14" s="36">
        <f t="shared" si="5"/>
        <v>0</v>
      </c>
      <c r="AB14" s="38">
        <v>0</v>
      </c>
      <c r="AC14" s="34">
        <v>0</v>
      </c>
      <c r="AD14" s="39">
        <v>0</v>
      </c>
      <c r="AE14" s="34">
        <v>0</v>
      </c>
      <c r="AF14" s="36">
        <f t="shared" si="0"/>
        <v>0</v>
      </c>
      <c r="AG14" s="38">
        <v>0</v>
      </c>
      <c r="AH14" s="34">
        <v>0</v>
      </c>
      <c r="AI14" s="39">
        <v>115</v>
      </c>
      <c r="AJ14" s="34">
        <v>1</v>
      </c>
      <c r="AK14" s="38">
        <f t="shared" si="8"/>
        <v>5.75</v>
      </c>
      <c r="AL14" s="36">
        <f t="shared" si="6"/>
        <v>149</v>
      </c>
      <c r="AM14" s="36">
        <f t="shared" si="7"/>
        <v>7.45</v>
      </c>
    </row>
    <row r="15" spans="1:39" s="40" customFormat="1" ht="12.75">
      <c r="A15" s="34">
        <v>10</v>
      </c>
      <c r="B15" s="41" t="s">
        <v>30</v>
      </c>
      <c r="C15" s="36">
        <v>42.5</v>
      </c>
      <c r="D15" s="37">
        <v>53</v>
      </c>
      <c r="E15" s="42">
        <v>12.071</v>
      </c>
      <c r="F15" s="44">
        <v>16</v>
      </c>
      <c r="G15" s="36">
        <f t="shared" si="1"/>
        <v>1.2070999999999998</v>
      </c>
      <c r="H15" s="34">
        <v>30</v>
      </c>
      <c r="I15" s="34">
        <v>60</v>
      </c>
      <c r="J15" s="34">
        <v>14.946999999999999</v>
      </c>
      <c r="K15" s="34">
        <v>30</v>
      </c>
      <c r="L15" s="38">
        <f t="shared" si="2"/>
        <v>2.2420499999999999</v>
      </c>
      <c r="M15" s="38">
        <v>15</v>
      </c>
      <c r="N15" s="38">
        <v>0</v>
      </c>
      <c r="O15" s="36">
        <v>42.69</v>
      </c>
      <c r="P15" s="38">
        <v>0</v>
      </c>
      <c r="Q15" s="38">
        <f t="shared" si="3"/>
        <v>2.1345000000000001</v>
      </c>
      <c r="R15" s="38">
        <v>96</v>
      </c>
      <c r="S15" s="38">
        <v>16</v>
      </c>
      <c r="T15" s="38">
        <v>96.005200000000002</v>
      </c>
      <c r="U15" s="38">
        <v>16</v>
      </c>
      <c r="V15" s="38">
        <f t="shared" si="4"/>
        <v>4.8002599999999997</v>
      </c>
      <c r="W15" s="50">
        <v>7</v>
      </c>
      <c r="X15" s="51">
        <v>7</v>
      </c>
      <c r="Y15" s="52">
        <v>0</v>
      </c>
      <c r="Z15" s="51">
        <v>0</v>
      </c>
      <c r="AA15" s="50">
        <f t="shared" si="5"/>
        <v>0</v>
      </c>
      <c r="AB15" s="38">
        <v>0</v>
      </c>
      <c r="AC15" s="34">
        <v>0</v>
      </c>
      <c r="AD15" s="39">
        <v>0</v>
      </c>
      <c r="AE15" s="34">
        <v>0</v>
      </c>
      <c r="AF15" s="36">
        <f t="shared" si="0"/>
        <v>0</v>
      </c>
      <c r="AG15" s="38">
        <v>0</v>
      </c>
      <c r="AH15" s="34">
        <v>0</v>
      </c>
      <c r="AI15" s="39">
        <v>0</v>
      </c>
      <c r="AJ15" s="34">
        <v>0</v>
      </c>
      <c r="AK15" s="38">
        <f t="shared" si="8"/>
        <v>0</v>
      </c>
      <c r="AL15" s="36">
        <f t="shared" si="6"/>
        <v>108.0762</v>
      </c>
      <c r="AM15" s="36">
        <f t="shared" si="7"/>
        <v>6.0073599999999994</v>
      </c>
    </row>
    <row r="16" spans="1:39" s="40" customFormat="1">
      <c r="A16" s="34">
        <v>11</v>
      </c>
      <c r="B16" s="41" t="s">
        <v>31</v>
      </c>
      <c r="C16" s="36">
        <v>12</v>
      </c>
      <c r="D16" s="37">
        <v>16</v>
      </c>
      <c r="E16" s="36">
        <v>29.3</v>
      </c>
      <c r="F16" s="37">
        <v>39</v>
      </c>
      <c r="G16" s="36">
        <f t="shared" si="1"/>
        <v>2.93</v>
      </c>
      <c r="H16" s="34">
        <v>30</v>
      </c>
      <c r="I16" s="34">
        <v>60</v>
      </c>
      <c r="J16" s="34">
        <v>0</v>
      </c>
      <c r="K16" s="34">
        <v>0</v>
      </c>
      <c r="L16" s="38">
        <f t="shared" si="2"/>
        <v>0</v>
      </c>
      <c r="M16" s="38">
        <v>15</v>
      </c>
      <c r="N16" s="38">
        <v>0</v>
      </c>
      <c r="O16" s="36">
        <v>43.19</v>
      </c>
      <c r="P16" s="38">
        <v>0</v>
      </c>
      <c r="Q16" s="38">
        <f t="shared" si="3"/>
        <v>2.1595</v>
      </c>
      <c r="R16" s="38">
        <v>36</v>
      </c>
      <c r="S16" s="38">
        <v>4</v>
      </c>
      <c r="T16" s="38">
        <v>34</v>
      </c>
      <c r="U16" s="38">
        <v>4</v>
      </c>
      <c r="V16" s="38">
        <f t="shared" si="4"/>
        <v>1.7</v>
      </c>
      <c r="W16" s="53">
        <v>0</v>
      </c>
      <c r="X16" s="54">
        <v>0</v>
      </c>
      <c r="Y16" s="55">
        <v>0</v>
      </c>
      <c r="Z16" s="54">
        <v>0</v>
      </c>
      <c r="AA16" s="50">
        <f t="shared" si="5"/>
        <v>0</v>
      </c>
      <c r="AB16" s="38">
        <v>0</v>
      </c>
      <c r="AC16" s="34">
        <v>0</v>
      </c>
      <c r="AD16" s="39">
        <v>0</v>
      </c>
      <c r="AE16" s="34">
        <v>0</v>
      </c>
      <c r="AF16" s="36">
        <f t="shared" si="0"/>
        <v>0</v>
      </c>
      <c r="AG16" s="38">
        <v>0</v>
      </c>
      <c r="AH16" s="34">
        <v>0</v>
      </c>
      <c r="AI16" s="39">
        <v>0</v>
      </c>
      <c r="AJ16" s="34">
        <v>0</v>
      </c>
      <c r="AK16" s="38">
        <f t="shared" si="8"/>
        <v>0</v>
      </c>
      <c r="AL16" s="36">
        <f t="shared" si="6"/>
        <v>63.3</v>
      </c>
      <c r="AM16" s="36">
        <f t="shared" si="7"/>
        <v>4.63</v>
      </c>
    </row>
    <row r="17" spans="1:39" s="40" customFormat="1">
      <c r="A17" s="34">
        <v>12</v>
      </c>
      <c r="B17" s="41" t="s">
        <v>32</v>
      </c>
      <c r="C17" s="37">
        <v>0</v>
      </c>
      <c r="D17" s="37">
        <v>0</v>
      </c>
      <c r="E17" s="36">
        <v>0</v>
      </c>
      <c r="F17" s="37">
        <v>0</v>
      </c>
      <c r="G17" s="36">
        <f t="shared" si="1"/>
        <v>0</v>
      </c>
      <c r="H17" s="34">
        <v>30</v>
      </c>
      <c r="I17" s="34">
        <v>60</v>
      </c>
      <c r="J17" s="34">
        <v>11.688000000000001</v>
      </c>
      <c r="K17" s="34">
        <v>23</v>
      </c>
      <c r="L17" s="38">
        <f t="shared" si="2"/>
        <v>1.7532000000000003</v>
      </c>
      <c r="M17" s="34">
        <v>0</v>
      </c>
      <c r="N17" s="34">
        <v>0</v>
      </c>
      <c r="O17" s="34">
        <v>42.94</v>
      </c>
      <c r="P17" s="38">
        <v>0</v>
      </c>
      <c r="Q17" s="38">
        <f t="shared" si="3"/>
        <v>2.1469999999999998</v>
      </c>
      <c r="R17" s="38">
        <v>36</v>
      </c>
      <c r="S17" s="38">
        <v>4</v>
      </c>
      <c r="T17" s="38">
        <v>36</v>
      </c>
      <c r="U17" s="38">
        <v>4</v>
      </c>
      <c r="V17" s="38">
        <f t="shared" si="4"/>
        <v>1.8</v>
      </c>
      <c r="W17" s="53">
        <v>0</v>
      </c>
      <c r="X17" s="54">
        <v>0</v>
      </c>
      <c r="Y17" s="55">
        <v>0</v>
      </c>
      <c r="Z17" s="54">
        <v>0</v>
      </c>
      <c r="AA17" s="50">
        <f t="shared" si="5"/>
        <v>0</v>
      </c>
      <c r="AB17" s="38">
        <v>0</v>
      </c>
      <c r="AC17" s="34">
        <v>0</v>
      </c>
      <c r="AD17" s="39">
        <v>0</v>
      </c>
      <c r="AE17" s="34">
        <v>0</v>
      </c>
      <c r="AF17" s="36">
        <f t="shared" si="0"/>
        <v>0</v>
      </c>
      <c r="AG17" s="38">
        <v>0</v>
      </c>
      <c r="AH17" s="34">
        <v>0</v>
      </c>
      <c r="AI17" s="39">
        <v>0</v>
      </c>
      <c r="AJ17" s="34">
        <v>0</v>
      </c>
      <c r="AK17" s="38">
        <f t="shared" si="8"/>
        <v>0</v>
      </c>
      <c r="AL17" s="36">
        <f t="shared" si="6"/>
        <v>36</v>
      </c>
      <c r="AM17" s="36">
        <f t="shared" si="7"/>
        <v>1.8</v>
      </c>
    </row>
    <row r="18" spans="1:39" s="40" customFormat="1">
      <c r="A18" s="34">
        <v>13</v>
      </c>
      <c r="B18" s="41" t="s">
        <v>33</v>
      </c>
      <c r="C18" s="36">
        <v>0</v>
      </c>
      <c r="D18" s="37">
        <v>0</v>
      </c>
      <c r="E18" s="36">
        <v>0</v>
      </c>
      <c r="F18" s="37">
        <v>0</v>
      </c>
      <c r="G18" s="36">
        <f t="shared" si="1"/>
        <v>0</v>
      </c>
      <c r="H18" s="34">
        <v>13.6</v>
      </c>
      <c r="I18" s="34">
        <v>27</v>
      </c>
      <c r="J18" s="34">
        <v>0</v>
      </c>
      <c r="K18" s="34">
        <v>0</v>
      </c>
      <c r="L18" s="38">
        <f t="shared" si="2"/>
        <v>0</v>
      </c>
      <c r="M18" s="34">
        <v>0</v>
      </c>
      <c r="N18" s="34">
        <v>0</v>
      </c>
      <c r="O18" s="39">
        <v>1.25</v>
      </c>
      <c r="P18" s="38">
        <v>0</v>
      </c>
      <c r="Q18" s="38">
        <f t="shared" si="3"/>
        <v>6.25E-2</v>
      </c>
      <c r="R18" s="38">
        <v>0</v>
      </c>
      <c r="S18" s="38">
        <v>0</v>
      </c>
      <c r="T18" s="38">
        <v>0</v>
      </c>
      <c r="U18" s="38">
        <v>0</v>
      </c>
      <c r="V18" s="38">
        <f t="shared" si="4"/>
        <v>0</v>
      </c>
      <c r="W18" s="53">
        <v>0</v>
      </c>
      <c r="X18" s="54">
        <v>0</v>
      </c>
      <c r="Y18" s="55">
        <v>0</v>
      </c>
      <c r="Z18" s="54">
        <v>0</v>
      </c>
      <c r="AA18" s="50">
        <f t="shared" si="5"/>
        <v>0</v>
      </c>
      <c r="AB18" s="38">
        <v>0</v>
      </c>
      <c r="AC18" s="34">
        <v>0</v>
      </c>
      <c r="AD18" s="39">
        <v>0</v>
      </c>
      <c r="AE18" s="34">
        <v>0</v>
      </c>
      <c r="AF18" s="36">
        <f t="shared" si="0"/>
        <v>0</v>
      </c>
      <c r="AG18" s="38">
        <v>0</v>
      </c>
      <c r="AH18" s="34">
        <v>0</v>
      </c>
      <c r="AI18" s="39">
        <v>0</v>
      </c>
      <c r="AJ18" s="34">
        <v>0</v>
      </c>
      <c r="AK18" s="38">
        <f t="shared" si="8"/>
        <v>0</v>
      </c>
      <c r="AL18" s="36">
        <f t="shared" si="6"/>
        <v>0</v>
      </c>
      <c r="AM18" s="36">
        <f t="shared" si="7"/>
        <v>0</v>
      </c>
    </row>
    <row r="19" spans="1:39" s="40" customFormat="1">
      <c r="A19" s="34">
        <v>14</v>
      </c>
      <c r="B19" s="41" t="s">
        <v>34</v>
      </c>
      <c r="C19" s="36">
        <v>0</v>
      </c>
      <c r="D19" s="37">
        <v>0</v>
      </c>
      <c r="E19" s="36">
        <v>0</v>
      </c>
      <c r="F19" s="37">
        <v>0</v>
      </c>
      <c r="G19" s="36">
        <f t="shared" si="1"/>
        <v>0</v>
      </c>
      <c r="H19" s="34">
        <v>40</v>
      </c>
      <c r="I19" s="34">
        <v>80</v>
      </c>
      <c r="J19" s="39">
        <v>18.96808</v>
      </c>
      <c r="K19" s="37">
        <v>38</v>
      </c>
      <c r="L19" s="38">
        <f t="shared" si="2"/>
        <v>2.8452120000000001</v>
      </c>
      <c r="M19" s="34">
        <v>0</v>
      </c>
      <c r="N19" s="34">
        <v>0</v>
      </c>
      <c r="O19" s="39">
        <v>1.25</v>
      </c>
      <c r="P19" s="38">
        <v>0</v>
      </c>
      <c r="Q19" s="38">
        <f t="shared" si="3"/>
        <v>6.25E-2</v>
      </c>
      <c r="R19" s="38">
        <v>288</v>
      </c>
      <c r="S19" s="38">
        <v>48</v>
      </c>
      <c r="T19" s="38">
        <v>288</v>
      </c>
      <c r="U19" s="38">
        <v>48</v>
      </c>
      <c r="V19" s="38">
        <f t="shared" si="4"/>
        <v>14.4</v>
      </c>
      <c r="W19" s="50">
        <v>11</v>
      </c>
      <c r="X19" s="54">
        <v>11</v>
      </c>
      <c r="Y19" s="55">
        <v>14.787000000000001</v>
      </c>
      <c r="Z19" s="54">
        <v>14</v>
      </c>
      <c r="AA19" s="50">
        <f t="shared" si="5"/>
        <v>0.73935000000000006</v>
      </c>
      <c r="AB19" s="38">
        <v>0</v>
      </c>
      <c r="AC19" s="34">
        <v>0</v>
      </c>
      <c r="AD19" s="39">
        <v>0</v>
      </c>
      <c r="AE19" s="34">
        <v>0</v>
      </c>
      <c r="AF19" s="36">
        <f t="shared" si="0"/>
        <v>0</v>
      </c>
      <c r="AG19" s="38">
        <v>0</v>
      </c>
      <c r="AH19" s="34">
        <v>0</v>
      </c>
      <c r="AI19" s="39">
        <v>0</v>
      </c>
      <c r="AJ19" s="34">
        <v>0</v>
      </c>
      <c r="AK19" s="38">
        <f t="shared" si="8"/>
        <v>0</v>
      </c>
      <c r="AL19" s="36">
        <f t="shared" si="6"/>
        <v>302.78699999999998</v>
      </c>
      <c r="AM19" s="36">
        <f t="shared" si="7"/>
        <v>15.13935</v>
      </c>
    </row>
    <row r="20" spans="1:39" s="40" customFormat="1" ht="12.75">
      <c r="A20" s="34">
        <v>15</v>
      </c>
      <c r="B20" s="41" t="s">
        <v>35</v>
      </c>
      <c r="C20" s="36">
        <v>7.5</v>
      </c>
      <c r="D20" s="37">
        <v>10</v>
      </c>
      <c r="E20" s="42">
        <v>7.5</v>
      </c>
      <c r="F20" s="56">
        <v>10</v>
      </c>
      <c r="G20" s="36">
        <f t="shared" si="1"/>
        <v>0.75</v>
      </c>
      <c r="H20" s="34">
        <v>30</v>
      </c>
      <c r="I20" s="34">
        <v>60</v>
      </c>
      <c r="J20" s="34">
        <v>0</v>
      </c>
      <c r="K20" s="34">
        <v>0</v>
      </c>
      <c r="L20" s="38">
        <f t="shared" si="2"/>
        <v>0</v>
      </c>
      <c r="M20" s="34">
        <v>0</v>
      </c>
      <c r="N20" s="34">
        <v>0</v>
      </c>
      <c r="O20" s="34">
        <v>0.25</v>
      </c>
      <c r="P20" s="38">
        <v>0</v>
      </c>
      <c r="Q20" s="38">
        <f t="shared" si="3"/>
        <v>1.2500000000000001E-2</v>
      </c>
      <c r="R20" s="38">
        <v>36</v>
      </c>
      <c r="S20" s="38">
        <v>4</v>
      </c>
      <c r="T20" s="38">
        <v>35.136360000000003</v>
      </c>
      <c r="U20" s="38">
        <v>4</v>
      </c>
      <c r="V20" s="38">
        <f t="shared" si="4"/>
        <v>1.756818</v>
      </c>
      <c r="W20" s="38">
        <v>0</v>
      </c>
      <c r="X20" s="34">
        <v>0</v>
      </c>
      <c r="Y20" s="39">
        <v>0</v>
      </c>
      <c r="Z20" s="34">
        <v>0</v>
      </c>
      <c r="AA20" s="36">
        <f t="shared" si="5"/>
        <v>0</v>
      </c>
      <c r="AB20" s="38">
        <v>0</v>
      </c>
      <c r="AC20" s="34">
        <v>0</v>
      </c>
      <c r="AD20" s="39">
        <v>0</v>
      </c>
      <c r="AE20" s="34">
        <v>0</v>
      </c>
      <c r="AF20" s="36">
        <f t="shared" si="0"/>
        <v>0</v>
      </c>
      <c r="AG20" s="38">
        <v>0</v>
      </c>
      <c r="AH20" s="34">
        <v>0</v>
      </c>
      <c r="AI20" s="39">
        <v>0</v>
      </c>
      <c r="AJ20" s="34">
        <v>0</v>
      </c>
      <c r="AK20" s="38">
        <f t="shared" si="8"/>
        <v>0</v>
      </c>
      <c r="AL20" s="36">
        <f t="shared" si="6"/>
        <v>42.636360000000003</v>
      </c>
      <c r="AM20" s="36">
        <f t="shared" si="7"/>
        <v>2.506818</v>
      </c>
    </row>
    <row r="21" spans="1:39" s="40" customFormat="1" ht="12.75">
      <c r="A21" s="34">
        <v>16</v>
      </c>
      <c r="B21" s="41" t="s">
        <v>36</v>
      </c>
      <c r="C21" s="36">
        <v>46.89</v>
      </c>
      <c r="D21" s="37">
        <v>62.5</v>
      </c>
      <c r="E21" s="57">
        <v>22.57</v>
      </c>
      <c r="F21" s="44">
        <v>30</v>
      </c>
      <c r="G21" s="36">
        <f t="shared" si="1"/>
        <v>2.2569999999999997</v>
      </c>
      <c r="H21" s="34">
        <v>20</v>
      </c>
      <c r="I21" s="34">
        <v>40</v>
      </c>
      <c r="J21" s="34">
        <v>0</v>
      </c>
      <c r="K21" s="34">
        <v>15</v>
      </c>
      <c r="L21" s="38">
        <f t="shared" si="2"/>
        <v>0</v>
      </c>
      <c r="M21" s="34">
        <v>0</v>
      </c>
      <c r="N21" s="34">
        <v>0</v>
      </c>
      <c r="O21" s="34">
        <v>0.25</v>
      </c>
      <c r="P21" s="38">
        <v>0</v>
      </c>
      <c r="Q21" s="38">
        <f t="shared" si="3"/>
        <v>1.2500000000000001E-2</v>
      </c>
      <c r="R21" s="38">
        <v>10.19</v>
      </c>
      <c r="S21" s="38">
        <v>1</v>
      </c>
      <c r="T21" s="38">
        <v>10.19014</v>
      </c>
      <c r="U21" s="38">
        <v>1</v>
      </c>
      <c r="V21" s="38">
        <f t="shared" si="4"/>
        <v>0.50950699999999993</v>
      </c>
      <c r="W21" s="38">
        <v>0</v>
      </c>
      <c r="X21" s="34">
        <v>0</v>
      </c>
      <c r="Y21" s="39">
        <v>0</v>
      </c>
      <c r="Z21" s="34">
        <v>0</v>
      </c>
      <c r="AA21" s="36">
        <f t="shared" si="5"/>
        <v>0</v>
      </c>
      <c r="AB21" s="38">
        <v>0</v>
      </c>
      <c r="AC21" s="34">
        <v>0</v>
      </c>
      <c r="AD21" s="39">
        <v>0</v>
      </c>
      <c r="AE21" s="34">
        <v>0</v>
      </c>
      <c r="AF21" s="36">
        <f t="shared" si="0"/>
        <v>0</v>
      </c>
      <c r="AG21" s="38">
        <v>0</v>
      </c>
      <c r="AH21" s="34">
        <v>0</v>
      </c>
      <c r="AI21" s="39">
        <v>0</v>
      </c>
      <c r="AJ21" s="34">
        <v>0</v>
      </c>
      <c r="AK21" s="38">
        <f t="shared" si="8"/>
        <v>0</v>
      </c>
      <c r="AL21" s="36">
        <f t="shared" si="6"/>
        <v>32.76014</v>
      </c>
      <c r="AM21" s="36">
        <f t="shared" si="7"/>
        <v>2.7665069999999998</v>
      </c>
    </row>
    <row r="22" spans="1:39" s="40" customFormat="1">
      <c r="A22" s="34">
        <v>17</v>
      </c>
      <c r="B22" s="41" t="s">
        <v>37</v>
      </c>
      <c r="C22" s="36">
        <v>11.25</v>
      </c>
      <c r="D22" s="37">
        <v>15</v>
      </c>
      <c r="E22" s="36">
        <v>0</v>
      </c>
      <c r="F22" s="38">
        <v>0</v>
      </c>
      <c r="G22" s="36">
        <f t="shared" si="1"/>
        <v>0</v>
      </c>
      <c r="H22" s="34">
        <v>30</v>
      </c>
      <c r="I22" s="34">
        <v>60</v>
      </c>
      <c r="J22" s="34">
        <v>11.688000000000001</v>
      </c>
      <c r="K22" s="34">
        <v>23</v>
      </c>
      <c r="L22" s="38">
        <f t="shared" si="2"/>
        <v>1.7532000000000003</v>
      </c>
      <c r="M22" s="38">
        <v>15</v>
      </c>
      <c r="N22" s="38">
        <v>0</v>
      </c>
      <c r="O22" s="36">
        <v>21.844999999999999</v>
      </c>
      <c r="P22" s="38">
        <v>0</v>
      </c>
      <c r="Q22" s="38">
        <f t="shared" si="3"/>
        <v>1.0922499999999999</v>
      </c>
      <c r="R22" s="38">
        <v>0</v>
      </c>
      <c r="S22" s="38">
        <v>0</v>
      </c>
      <c r="T22" s="38">
        <v>8.5</v>
      </c>
      <c r="U22" s="38">
        <v>1</v>
      </c>
      <c r="V22" s="38">
        <f t="shared" si="4"/>
        <v>0.42499999999999999</v>
      </c>
      <c r="W22" s="38">
        <v>0</v>
      </c>
      <c r="X22" s="34">
        <v>0</v>
      </c>
      <c r="Y22" s="39">
        <v>0</v>
      </c>
      <c r="Z22" s="34">
        <v>0</v>
      </c>
      <c r="AA22" s="36">
        <f t="shared" si="5"/>
        <v>0</v>
      </c>
      <c r="AB22" s="38">
        <v>0</v>
      </c>
      <c r="AC22" s="34">
        <v>0</v>
      </c>
      <c r="AD22" s="39">
        <v>0</v>
      </c>
      <c r="AE22" s="34">
        <v>0</v>
      </c>
      <c r="AF22" s="36">
        <f t="shared" si="0"/>
        <v>0</v>
      </c>
      <c r="AG22" s="38">
        <v>0</v>
      </c>
      <c r="AH22" s="34">
        <v>0</v>
      </c>
      <c r="AI22" s="39">
        <v>0</v>
      </c>
      <c r="AJ22" s="34">
        <v>0</v>
      </c>
      <c r="AK22" s="38">
        <f t="shared" si="8"/>
        <v>0</v>
      </c>
      <c r="AL22" s="36">
        <f t="shared" si="6"/>
        <v>8.5</v>
      </c>
      <c r="AM22" s="36">
        <f t="shared" si="7"/>
        <v>0.42499999999999999</v>
      </c>
    </row>
    <row r="23" spans="1:39" s="40" customFormat="1" ht="12.75">
      <c r="A23" s="34">
        <v>18</v>
      </c>
      <c r="B23" s="41" t="s">
        <v>38</v>
      </c>
      <c r="C23" s="36">
        <v>14.475</v>
      </c>
      <c r="D23" s="37">
        <v>19.3</v>
      </c>
      <c r="E23" s="42">
        <v>0</v>
      </c>
      <c r="F23" s="56">
        <v>0</v>
      </c>
      <c r="G23" s="36">
        <f t="shared" si="1"/>
        <v>0</v>
      </c>
      <c r="H23" s="34">
        <v>0</v>
      </c>
      <c r="I23" s="34">
        <v>0</v>
      </c>
      <c r="J23" s="34">
        <v>0</v>
      </c>
      <c r="K23" s="34">
        <v>0</v>
      </c>
      <c r="L23" s="38">
        <f t="shared" si="2"/>
        <v>0</v>
      </c>
      <c r="M23" s="38">
        <v>15</v>
      </c>
      <c r="N23" s="38">
        <v>0</v>
      </c>
      <c r="O23" s="34">
        <v>22.094999999999999</v>
      </c>
      <c r="P23" s="38">
        <v>0</v>
      </c>
      <c r="Q23" s="38">
        <f t="shared" si="3"/>
        <v>1.1047499999999999</v>
      </c>
      <c r="R23" s="38">
        <v>0</v>
      </c>
      <c r="S23" s="38">
        <v>0</v>
      </c>
      <c r="T23" s="38">
        <v>0</v>
      </c>
      <c r="U23" s="38">
        <v>0</v>
      </c>
      <c r="V23" s="38">
        <f t="shared" si="4"/>
        <v>0</v>
      </c>
      <c r="W23" s="38">
        <v>0</v>
      </c>
      <c r="X23" s="34">
        <v>0</v>
      </c>
      <c r="Y23" s="39">
        <v>0</v>
      </c>
      <c r="Z23" s="34">
        <v>0</v>
      </c>
      <c r="AA23" s="36">
        <f t="shared" si="5"/>
        <v>0</v>
      </c>
      <c r="AB23" s="38">
        <v>0</v>
      </c>
      <c r="AC23" s="34">
        <v>0</v>
      </c>
      <c r="AD23" s="39">
        <v>0</v>
      </c>
      <c r="AE23" s="34">
        <v>0</v>
      </c>
      <c r="AF23" s="36">
        <f t="shared" si="0"/>
        <v>0</v>
      </c>
      <c r="AG23" s="38">
        <v>0</v>
      </c>
      <c r="AH23" s="34">
        <v>0</v>
      </c>
      <c r="AI23" s="39">
        <v>0</v>
      </c>
      <c r="AJ23" s="34">
        <v>0</v>
      </c>
      <c r="AK23" s="38">
        <f t="shared" si="8"/>
        <v>0</v>
      </c>
      <c r="AL23" s="36">
        <f t="shared" si="6"/>
        <v>0</v>
      </c>
      <c r="AM23" s="36">
        <f t="shared" si="7"/>
        <v>0</v>
      </c>
    </row>
    <row r="24" spans="1:39" s="40" customFormat="1" ht="12.75">
      <c r="A24" s="34">
        <v>19</v>
      </c>
      <c r="B24" s="58" t="s">
        <v>39</v>
      </c>
      <c r="C24" s="36">
        <v>20.85</v>
      </c>
      <c r="D24" s="37">
        <v>27.8</v>
      </c>
      <c r="E24" s="42">
        <v>20.399999999999999</v>
      </c>
      <c r="F24" s="44">
        <v>27</v>
      </c>
      <c r="G24" s="36">
        <f t="shared" si="1"/>
        <v>2.04</v>
      </c>
      <c r="H24" s="34">
        <v>30</v>
      </c>
      <c r="I24" s="34">
        <v>60</v>
      </c>
      <c r="J24" s="34">
        <v>30</v>
      </c>
      <c r="K24" s="34">
        <v>60</v>
      </c>
      <c r="L24" s="38">
        <f t="shared" si="2"/>
        <v>4.5</v>
      </c>
      <c r="M24" s="38">
        <v>15</v>
      </c>
      <c r="N24" s="38">
        <v>0</v>
      </c>
      <c r="O24" s="34">
        <v>18.779</v>
      </c>
      <c r="P24" s="38">
        <v>0</v>
      </c>
      <c r="Q24" s="38">
        <f t="shared" si="3"/>
        <v>0.93894999999999995</v>
      </c>
      <c r="R24" s="38">
        <v>0</v>
      </c>
      <c r="S24" s="38">
        <v>0</v>
      </c>
      <c r="T24" s="38">
        <v>25.5</v>
      </c>
      <c r="U24" s="38">
        <v>2</v>
      </c>
      <c r="V24" s="38">
        <f t="shared" si="4"/>
        <v>1.2749999999999999</v>
      </c>
      <c r="W24" s="38">
        <v>0</v>
      </c>
      <c r="X24" s="34">
        <v>0</v>
      </c>
      <c r="Y24" s="39">
        <v>0</v>
      </c>
      <c r="Z24" s="34">
        <v>0</v>
      </c>
      <c r="AA24" s="36">
        <f t="shared" si="5"/>
        <v>0</v>
      </c>
      <c r="AB24" s="38">
        <v>0</v>
      </c>
      <c r="AC24" s="34">
        <v>0</v>
      </c>
      <c r="AD24" s="39">
        <v>0</v>
      </c>
      <c r="AE24" s="34">
        <v>0</v>
      </c>
      <c r="AF24" s="36">
        <f t="shared" si="0"/>
        <v>0</v>
      </c>
      <c r="AG24" s="38">
        <v>0</v>
      </c>
      <c r="AH24" s="34">
        <v>0</v>
      </c>
      <c r="AI24" s="39">
        <v>0</v>
      </c>
      <c r="AJ24" s="34">
        <v>0</v>
      </c>
      <c r="AK24" s="38">
        <f t="shared" si="8"/>
        <v>0</v>
      </c>
      <c r="AL24" s="36">
        <f t="shared" si="6"/>
        <v>45.9</v>
      </c>
      <c r="AM24" s="36">
        <f t="shared" si="7"/>
        <v>3.3149999999999999</v>
      </c>
    </row>
    <row r="25" spans="1:39" s="66" customFormat="1">
      <c r="A25" s="59" t="s">
        <v>40</v>
      </c>
      <c r="B25" s="60"/>
      <c r="C25" s="61">
        <f t="shared" ref="C25:AM25" si="9">SUM(C6:C24)</f>
        <v>438.79900000000004</v>
      </c>
      <c r="D25" s="61">
        <f t="shared" si="9"/>
        <v>581.89999999999986</v>
      </c>
      <c r="E25" s="62">
        <f t="shared" si="9"/>
        <v>273.51900000000001</v>
      </c>
      <c r="F25" s="62">
        <f t="shared" si="9"/>
        <v>348</v>
      </c>
      <c r="G25" s="61">
        <f t="shared" si="9"/>
        <v>27.351900000000001</v>
      </c>
      <c r="H25" s="61">
        <f t="shared" si="9"/>
        <v>523.6</v>
      </c>
      <c r="I25" s="63">
        <f t="shared" si="9"/>
        <v>1047</v>
      </c>
      <c r="J25" s="61">
        <f>SUM(J6:J24)</f>
        <v>186.03420999999997</v>
      </c>
      <c r="K25" s="63">
        <f t="shared" si="9"/>
        <v>386</v>
      </c>
      <c r="L25" s="61">
        <f t="shared" si="9"/>
        <v>27.9051315</v>
      </c>
      <c r="M25" s="61">
        <f t="shared" si="9"/>
        <v>165</v>
      </c>
      <c r="N25" s="64">
        <f t="shared" si="9"/>
        <v>0</v>
      </c>
      <c r="O25" s="62">
        <f t="shared" si="9"/>
        <v>502.274</v>
      </c>
      <c r="P25" s="64">
        <f t="shared" si="9"/>
        <v>0</v>
      </c>
      <c r="Q25" s="61">
        <f t="shared" si="9"/>
        <v>25.113699999999998</v>
      </c>
      <c r="R25" s="61">
        <f>SUM(R6:R24)</f>
        <v>1438.19</v>
      </c>
      <c r="S25" s="61">
        <f>SUM(S6:S24)</f>
        <v>231</v>
      </c>
      <c r="T25" s="61">
        <f>SUM(T6:T24)</f>
        <v>1570.32996</v>
      </c>
      <c r="U25" s="61">
        <f>SUM(U6:U24)</f>
        <v>258</v>
      </c>
      <c r="V25" s="61">
        <f>SUM(V6:V24)</f>
        <v>78.516497999999999</v>
      </c>
      <c r="W25" s="61">
        <f t="shared" si="9"/>
        <v>18</v>
      </c>
      <c r="X25" s="61">
        <f t="shared" si="9"/>
        <v>18</v>
      </c>
      <c r="Y25" s="65">
        <f t="shared" si="9"/>
        <v>14.787000000000001</v>
      </c>
      <c r="Z25" s="64">
        <f t="shared" si="9"/>
        <v>14</v>
      </c>
      <c r="AA25" s="62">
        <f t="shared" si="9"/>
        <v>0.73935000000000006</v>
      </c>
      <c r="AB25" s="62">
        <f t="shared" si="9"/>
        <v>9</v>
      </c>
      <c r="AC25" s="62">
        <f t="shared" si="9"/>
        <v>40</v>
      </c>
      <c r="AD25" s="62">
        <f t="shared" si="9"/>
        <v>8.8000000000000007</v>
      </c>
      <c r="AE25" s="62">
        <f t="shared" si="9"/>
        <v>30</v>
      </c>
      <c r="AF25" s="62">
        <f t="shared" si="9"/>
        <v>0.44</v>
      </c>
      <c r="AG25" s="61">
        <f t="shared" si="9"/>
        <v>62.035600000000002</v>
      </c>
      <c r="AH25" s="61">
        <f t="shared" si="9"/>
        <v>1</v>
      </c>
      <c r="AI25" s="61">
        <f t="shared" si="9"/>
        <v>177.03559999999999</v>
      </c>
      <c r="AJ25" s="61">
        <f t="shared" si="9"/>
        <v>2</v>
      </c>
      <c r="AK25" s="62">
        <f t="shared" si="9"/>
        <v>8.8517799999999998</v>
      </c>
      <c r="AL25" s="62">
        <f t="shared" si="9"/>
        <v>2044.4715600000002</v>
      </c>
      <c r="AM25" s="62">
        <f t="shared" si="9"/>
        <v>115.89952799999999</v>
      </c>
    </row>
    <row r="26" spans="1:39">
      <c r="C26" s="67"/>
      <c r="AM26" s="2" t="s">
        <v>41</v>
      </c>
    </row>
    <row r="27" spans="1:39"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1:39">
      <c r="B28" s="70"/>
    </row>
  </sheetData>
  <mergeCells count="34">
    <mergeCell ref="AK4:AK5"/>
    <mergeCell ref="A25:B25"/>
    <mergeCell ref="AA4:AA5"/>
    <mergeCell ref="AB4:AC4"/>
    <mergeCell ref="AD4:AE4"/>
    <mergeCell ref="AF4:AF5"/>
    <mergeCell ref="AG4:AH4"/>
    <mergeCell ref="AI4:AJ4"/>
    <mergeCell ref="Q4:Q5"/>
    <mergeCell ref="R4:S4"/>
    <mergeCell ref="T4:U4"/>
    <mergeCell ref="V4:V5"/>
    <mergeCell ref="W4:X4"/>
    <mergeCell ref="Y4:Z4"/>
    <mergeCell ref="AL3:AL5"/>
    <mergeCell ref="AM3:AM5"/>
    <mergeCell ref="C4:D4"/>
    <mergeCell ref="E4:F4"/>
    <mergeCell ref="G4:G5"/>
    <mergeCell ref="H4:I4"/>
    <mergeCell ref="J4:K4"/>
    <mergeCell ref="L4:L5"/>
    <mergeCell ref="M4:N4"/>
    <mergeCell ref="O4:P4"/>
    <mergeCell ref="A1:AM1"/>
    <mergeCell ref="A3:A5"/>
    <mergeCell ref="B3:B5"/>
    <mergeCell ref="C3:G3"/>
    <mergeCell ref="H3:L3"/>
    <mergeCell ref="M3:Q3"/>
    <mergeCell ref="R3:V3"/>
    <mergeCell ref="W3:AA3"/>
    <mergeCell ref="AB3:AF3"/>
    <mergeCell ref="AG3:A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2016-04-06T15:44:08Z</dcterms:modified>
</cp:coreProperties>
</file>